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ept\Rates\Cheatsheets\"/>
    </mc:Choice>
  </mc:AlternateContent>
  <xr:revisionPtr revIDLastSave="0" documentId="8_{AF3EC7F4-96EE-4AE2-9E7F-86231ECD4102}" xr6:coauthVersionLast="47" xr6:coauthVersionMax="47" xr10:uidLastSave="{00000000-0000-0000-0000-000000000000}"/>
  <bookViews>
    <workbookView xWindow="-120" yWindow="-120" windowWidth="29040" windowHeight="15720" xr2:uid="{85FDD31B-D069-41F6-A446-7E0A1F66197F}"/>
  </bookViews>
  <sheets>
    <sheet name="CCA-PP 06-01-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1" l="1"/>
  <c r="P46" i="1"/>
  <c r="P45" i="1"/>
  <c r="P44" i="1"/>
  <c r="P43" i="1"/>
  <c r="K38" i="1"/>
  <c r="H38" i="1"/>
  <c r="F38" i="1"/>
  <c r="K37" i="1"/>
  <c r="H37" i="1"/>
  <c r="F37" i="1"/>
  <c r="K36" i="1"/>
  <c r="H36" i="1"/>
  <c r="F36" i="1"/>
  <c r="N35" i="1"/>
  <c r="N37" i="1" s="1"/>
  <c r="M35" i="1"/>
  <c r="L35" i="1"/>
  <c r="I35" i="1"/>
  <c r="P34" i="1"/>
  <c r="L29" i="1"/>
  <c r="K29" i="1"/>
  <c r="H29" i="1"/>
  <c r="F29" i="1"/>
  <c r="N28" i="1"/>
  <c r="N29" i="1" s="1"/>
  <c r="M28" i="1"/>
  <c r="L24" i="1"/>
  <c r="K24" i="1"/>
  <c r="H24" i="1"/>
  <c r="F24" i="1"/>
  <c r="L23" i="1"/>
  <c r="K23" i="1"/>
  <c r="H23" i="1"/>
  <c r="F23" i="1"/>
  <c r="N22" i="1"/>
  <c r="N24" i="1" s="1"/>
  <c r="M22" i="1"/>
  <c r="M23" i="1" s="1"/>
  <c r="L18" i="1"/>
  <c r="K18" i="1"/>
  <c r="H18" i="1"/>
  <c r="F18" i="1"/>
  <c r="L17" i="1"/>
  <c r="K17" i="1"/>
  <c r="H17" i="1"/>
  <c r="F17" i="1"/>
  <c r="N16" i="1"/>
  <c r="N17" i="1" s="1"/>
  <c r="M16" i="1"/>
  <c r="M18" i="1" s="1"/>
  <c r="M12" i="1"/>
  <c r="I8" i="1"/>
  <c r="I28" i="1" s="1"/>
  <c r="I29" i="1" s="1"/>
  <c r="M17" i="1" l="1"/>
  <c r="I22" i="1"/>
  <c r="I23" i="1" s="1"/>
  <c r="N23" i="1"/>
  <c r="M29" i="1"/>
  <c r="P29" i="1" s="1"/>
  <c r="P35" i="1"/>
  <c r="N36" i="1"/>
  <c r="P36" i="1" s="1"/>
  <c r="N38" i="1"/>
  <c r="P38" i="1" s="1"/>
  <c r="M24" i="1"/>
  <c r="P37" i="1"/>
  <c r="P8" i="1"/>
  <c r="I12" i="1"/>
  <c r="P12" i="1" s="1"/>
  <c r="N18" i="1"/>
  <c r="I16" i="1"/>
  <c r="P22" i="1" l="1"/>
  <c r="I24" i="1"/>
  <c r="P24" i="1" s="1"/>
  <c r="P28" i="1"/>
  <c r="P16" i="1"/>
  <c r="P23" i="1"/>
  <c r="I18" i="1"/>
  <c r="I17" i="1"/>
  <c r="P17" i="1" l="1"/>
  <c r="P18" i="1"/>
</calcChain>
</file>

<file path=xl/sharedStrings.xml><?xml version="1.0" encoding="utf-8"?>
<sst xmlns="http://schemas.openxmlformats.org/spreadsheetml/2006/main" count="60" uniqueCount="46">
  <si>
    <t>Cascade Natural Gas Corporation</t>
  </si>
  <si>
    <t>Margin</t>
  </si>
  <si>
    <t>Provisional Plant          R/S 520</t>
  </si>
  <si>
    <t xml:space="preserve">COVID-19 COST Recovery        R/S 556    </t>
  </si>
  <si>
    <t>Un-Protected EDIT                 R/S 582</t>
  </si>
  <si>
    <t>Temporary Gas Cost Adj.               R/S 590</t>
  </si>
  <si>
    <t>Cost of Gas R/S 590</t>
  </si>
  <si>
    <t>CARES                 R/S 592</t>
  </si>
  <si>
    <t>Conservation Program Adjustment R/S 596</t>
  </si>
  <si>
    <t>B S C</t>
  </si>
  <si>
    <t>All Gas Used per Month</t>
  </si>
  <si>
    <t>First 500</t>
  </si>
  <si>
    <t>3500 Next</t>
  </si>
  <si>
    <t>4000 &amp; Over</t>
  </si>
  <si>
    <t>First 20000</t>
  </si>
  <si>
    <t>Next 80000</t>
  </si>
  <si>
    <t>Over 100000</t>
  </si>
  <si>
    <t>30000 Next</t>
  </si>
  <si>
    <t>30000 &amp; Over</t>
  </si>
  <si>
    <t>Contract Demand Charge</t>
  </si>
  <si>
    <t>Basic Service Charge</t>
  </si>
  <si>
    <t>System Balancing Charge</t>
  </si>
  <si>
    <t>First 100000</t>
  </si>
  <si>
    <t>Next 200000</t>
  </si>
  <si>
    <t>Over 500000</t>
  </si>
  <si>
    <t>Rate Schedule 900 - Biomethane</t>
  </si>
  <si>
    <t>*</t>
  </si>
  <si>
    <t>With the exception of Low-Income Residential Customers, the WA Climate Act Credit will not be</t>
  </si>
  <si>
    <t>applicable to customers served on accounts where the gas service line and meter was installed after</t>
  </si>
  <si>
    <t>July 25, 2021. The installation of a gas service line and meter does not include maintenance or repairs</t>
  </si>
  <si>
    <t>to an existing service, relocated service lines, or where service was temporarily disconnected per WAC</t>
  </si>
  <si>
    <t>480-90-128.</t>
  </si>
  <si>
    <t>Billing Rate</t>
  </si>
  <si>
    <t>Schedule Summaries &amp; Shortcuts</t>
  </si>
  <si>
    <t>State of Washington-Natural Gas</t>
  </si>
  <si>
    <t>Effective-June 1, 2025</t>
  </si>
  <si>
    <t>Commission Fee             R/S 555</t>
  </si>
  <si>
    <t>Decoupling Mechanism Adj.                   R/S 594</t>
  </si>
  <si>
    <t>*Charge CCA                 R/S 700</t>
  </si>
  <si>
    <t>Odorant               R/S 900</t>
  </si>
  <si>
    <t>Rate Schedule 503-Residential Service</t>
  </si>
  <si>
    <t>Rate Schedule 504-General Commerical Service</t>
  </si>
  <si>
    <t>Rate Schedule 505-General Industrial Service</t>
  </si>
  <si>
    <t>Rate Schedule 511-Large Volume General</t>
  </si>
  <si>
    <t>Rate Schedule 570-Interruptible Service</t>
  </si>
  <si>
    <t>Rate Schedule 663-Distribution System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</si>
</sst>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_(&quot;$&quot;* #,##0.00000_);_(&quot;$&quot;* \(#,##0.00000\);_(&quot;$&quot;* &quot;-&quot;??_);_(@_)"/>
    <numFmt numFmtId="168" formatCode="_(&quot;$&quot;* #,##0.000000_);_(&quot;$&quot;* \(#,##0.000000\);_(&quot;$&quot;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20"/>
      <name val="Aptos Narrow"/>
      <family val="2"/>
      <scheme val="minor"/>
    </font>
    <font>
      <i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2" fontId="3" fillId="0" borderId="0" xfId="1" applyNumberFormat="1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6" xfId="0" applyFont="1" applyBorder="1"/>
    <xf numFmtId="44" fontId="3" fillId="0" borderId="0" xfId="1" applyFont="1" applyFill="1"/>
    <xf numFmtId="165" fontId="3" fillId="0" borderId="6" xfId="0" applyNumberFormat="1" applyFont="1" applyBorder="1"/>
    <xf numFmtId="165" fontId="3" fillId="0" borderId="0" xfId="1" applyNumberFormat="1" applyFont="1" applyFill="1" applyBorder="1"/>
    <xf numFmtId="165" fontId="3" fillId="0" borderId="6" xfId="1" applyNumberFormat="1" applyFont="1" applyFill="1" applyBorder="1"/>
    <xf numFmtId="0" fontId="2" fillId="0" borderId="0" xfId="0" applyFont="1" applyAlignment="1">
      <alignment horizontal="right"/>
    </xf>
    <xf numFmtId="2" fontId="3" fillId="0" borderId="0" xfId="1" applyNumberFormat="1" applyFont="1" applyFill="1" applyBorder="1"/>
    <xf numFmtId="44" fontId="3" fillId="0" borderId="0" xfId="0" applyNumberFormat="1" applyFont="1"/>
    <xf numFmtId="165" fontId="3" fillId="0" borderId="8" xfId="1" applyNumberFormat="1" applyFont="1" applyFill="1" applyBorder="1"/>
    <xf numFmtId="165" fontId="3" fillId="0" borderId="2" xfId="1" applyNumberFormat="1" applyFont="1" applyFill="1" applyBorder="1"/>
    <xf numFmtId="0" fontId="3" fillId="0" borderId="2" xfId="0" applyFont="1" applyBorder="1"/>
    <xf numFmtId="165" fontId="3" fillId="0" borderId="2" xfId="0" applyNumberFormat="1" applyFont="1" applyBorder="1"/>
    <xf numFmtId="2" fontId="3" fillId="0" borderId="2" xfId="1" applyNumberFormat="1" applyFont="1" applyFill="1" applyBorder="1"/>
    <xf numFmtId="0" fontId="2" fillId="0" borderId="5" xfId="0" applyFont="1" applyBorder="1" applyAlignment="1">
      <alignment horizontal="center" wrapText="1"/>
    </xf>
    <xf numFmtId="0" fontId="3" fillId="0" borderId="0" xfId="0" applyFont="1" applyBorder="1"/>
    <xf numFmtId="0" fontId="3" fillId="0" borderId="7" xfId="0" applyFont="1" applyBorder="1"/>
    <xf numFmtId="165" fontId="3" fillId="0" borderId="0" xfId="0" applyNumberFormat="1" applyFont="1" applyBorder="1"/>
    <xf numFmtId="165" fontId="3" fillId="0" borderId="0" xfId="3" applyNumberFormat="1" applyFont="1" applyBorder="1"/>
    <xf numFmtId="165" fontId="3" fillId="0" borderId="7" xfId="0" applyNumberFormat="1" applyFont="1" applyBorder="1"/>
    <xf numFmtId="165" fontId="2" fillId="0" borderId="0" xfId="0" applyNumberFormat="1" applyFont="1" applyBorder="1"/>
    <xf numFmtId="168" fontId="3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165" fontId="3" fillId="0" borderId="9" xfId="0" applyNumberFormat="1" applyFont="1" applyBorder="1"/>
    <xf numFmtId="0" fontId="2" fillId="0" borderId="0" xfId="0" applyFont="1" applyAlignment="1"/>
  </cellXfs>
  <cellStyles count="4">
    <cellStyle name="Currency" xfId="1" builtinId="4"/>
    <cellStyle name="Currency 2" xfId="2" xr:uid="{183F4382-0A1B-4D98-A89E-351558621193}"/>
    <cellStyle name="Normal" xfId="0" builtinId="0"/>
    <cellStyle name="Normal 2" xfId="3" xr:uid="{91C2110A-9F6C-43CB-A026-86B0F4319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Cheatsheets\WA_Cheat%20Sheet.xlsx" TargetMode="External"/><Relationship Id="rId1" Type="http://schemas.openxmlformats.org/officeDocument/2006/relationships/externalLinkPath" Target="WA_Cheat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nding CCA-PP 06-01-25"/>
      <sheetName val="Biomethane 05-09-25"/>
      <sheetName val="Rate Case 03-05-25"/>
      <sheetName val="Biomethane 12-01-24"/>
      <sheetName val=" PGA-CRM 11-1-24"/>
      <sheetName val="CCA Rates 6-1-24"/>
      <sheetName val="WA Rates PGA 11-1-23"/>
      <sheetName val="CARES 10-1-23 "/>
      <sheetName val="Margin-EDIT 3-1-23"/>
      <sheetName val="WA Rates PGA 11-1-22"/>
      <sheetName val=" Margin-CRM 10-1-2022"/>
      <sheetName val="WA GRC 9-1-22"/>
      <sheetName val="Enbridge 4-1-22"/>
      <sheetName val="WA Rates PGA 11-1-21"/>
      <sheetName val="Rate Case 7-1-21"/>
      <sheetName val="WA Rates PGA 11-1-20"/>
      <sheetName val="Rate Case 3-1-20"/>
      <sheetName val="WA Rates PGA 11-1-2019"/>
      <sheetName val="Out of Cycle PGA 4-1-19"/>
      <sheetName val="WA Rates WEAF 12-1-2018"/>
      <sheetName val="WA Rates PGA 11-1-2018"/>
      <sheetName val="WA Rate Case 8-1-18"/>
      <sheetName val="WA Rates PGA 11-1-17"/>
      <sheetName val="WA Rates 11-1-16"/>
      <sheetName val="Rate Case &amp; PGA 09-01-16"/>
      <sheetName val="WA Rates 12-1-15"/>
      <sheetName val="WA Rates 11-1-15"/>
      <sheetName val="Rate Case 9-1-15"/>
      <sheetName val="WA Rates 9-1-15"/>
      <sheetName val="WA Rates 11-1-14"/>
      <sheetName val="WA Rates 11-1-13"/>
      <sheetName val="WA Rates 11-1-12"/>
      <sheetName val="WA Rates 12-1-11"/>
      <sheetName val="WA Rates 11-1-11"/>
      <sheetName val="WA Rates 11-1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3984-580B-4740-A810-BDC382625447}">
  <dimension ref="A1:P54"/>
  <sheetViews>
    <sheetView tabSelected="1" view="pageBreakPreview" zoomScale="106" zoomScaleNormal="100" zoomScaleSheetLayoutView="106" workbookViewId="0">
      <selection activeCell="B21" sqref="B21"/>
    </sheetView>
  </sheetViews>
  <sheetFormatPr defaultColWidth="11.85546875" defaultRowHeight="15" x14ac:dyDescent="0.25"/>
  <cols>
    <col min="1" max="1" width="15.5703125" style="3" customWidth="1"/>
    <col min="2" max="2" width="40" style="1" bestFit="1" customWidth="1"/>
    <col min="3" max="3" width="13.7109375" style="1" bestFit="1" customWidth="1"/>
    <col min="4" max="11" width="11.85546875" style="1"/>
    <col min="12" max="12" width="14.42578125" style="1" bestFit="1" customWidth="1"/>
    <col min="13" max="13" width="12.7109375" style="1" customWidth="1"/>
    <col min="14" max="15" width="11.85546875" style="4"/>
    <col min="16" max="16" width="11.85546875" style="5"/>
    <col min="17" max="17" width="14.28515625" style="1" customWidth="1"/>
    <col min="18" max="16384" width="11.85546875" style="1"/>
  </cols>
  <sheetData>
    <row r="1" spans="1:16" x14ac:dyDescent="0.25">
      <c r="A1" s="3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x14ac:dyDescent="0.25">
      <c r="A2" s="3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8" customHeight="1" x14ac:dyDescent="0.25">
      <c r="A3" s="3" t="s">
        <v>34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1" customHeight="1" thickBot="1" x14ac:dyDescent="0.45">
      <c r="A4" s="3" t="s">
        <v>35</v>
      </c>
      <c r="B4" s="2"/>
      <c r="D4" s="3"/>
      <c r="E4" s="3"/>
      <c r="F4" s="3"/>
      <c r="G4" s="3"/>
      <c r="H4" s="3"/>
      <c r="I4" s="3"/>
      <c r="J4" s="3"/>
    </row>
    <row r="5" spans="1:16" s="11" customFormat="1" ht="60.75" thickBot="1" x14ac:dyDescent="0.3">
      <c r="A5" s="6"/>
      <c r="B5" s="7"/>
      <c r="C5" s="8" t="s">
        <v>20</v>
      </c>
      <c r="D5" s="9" t="s">
        <v>1</v>
      </c>
      <c r="E5" s="10" t="s">
        <v>2</v>
      </c>
      <c r="F5" s="10" t="s">
        <v>36</v>
      </c>
      <c r="G5" s="10" t="s">
        <v>3</v>
      </c>
      <c r="H5" s="10" t="s">
        <v>4</v>
      </c>
      <c r="I5" s="10" t="s">
        <v>5</v>
      </c>
      <c r="J5" s="10" t="s">
        <v>6</v>
      </c>
      <c r="K5" s="10" t="s">
        <v>7</v>
      </c>
      <c r="L5" s="10" t="s">
        <v>37</v>
      </c>
      <c r="M5" s="10" t="s">
        <v>8</v>
      </c>
      <c r="N5" s="10" t="s">
        <v>38</v>
      </c>
      <c r="O5" s="10" t="s">
        <v>39</v>
      </c>
      <c r="P5" s="25" t="s">
        <v>32</v>
      </c>
    </row>
    <row r="6" spans="1:16" x14ac:dyDescent="0.25">
      <c r="A6" s="3" t="s">
        <v>40</v>
      </c>
      <c r="D6" s="12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</row>
    <row r="7" spans="1:16" x14ac:dyDescent="0.25">
      <c r="B7" s="1" t="s">
        <v>9</v>
      </c>
      <c r="C7" s="13">
        <v>5.5</v>
      </c>
      <c r="D7" s="14"/>
      <c r="E7" s="28"/>
      <c r="F7" s="28"/>
      <c r="G7" s="28"/>
      <c r="H7" s="26"/>
      <c r="I7" s="26"/>
      <c r="J7" s="26"/>
      <c r="K7" s="26"/>
      <c r="L7" s="26"/>
      <c r="M7" s="26"/>
      <c r="N7" s="28"/>
      <c r="O7" s="26"/>
      <c r="P7" s="27"/>
    </row>
    <row r="8" spans="1:16" x14ac:dyDescent="0.25">
      <c r="B8" s="1" t="s">
        <v>10</v>
      </c>
      <c r="D8" s="16">
        <v>0.45648</v>
      </c>
      <c r="E8" s="15">
        <v>-1.354E-2</v>
      </c>
      <c r="F8" s="15">
        <v>3.29E-3</v>
      </c>
      <c r="G8" s="15">
        <v>2.3700000000000001E-3</v>
      </c>
      <c r="H8" s="28">
        <v>-2.7399999999999998E-3</v>
      </c>
      <c r="I8" s="28">
        <f>0.33341+0.08356</f>
        <v>0.41696999999999995</v>
      </c>
      <c r="J8" s="29">
        <v>0.66366999999999998</v>
      </c>
      <c r="K8" s="28">
        <v>1.5949999999999999E-2</v>
      </c>
      <c r="L8" s="28">
        <v>1.6719999999999999E-2</v>
      </c>
      <c r="M8" s="28">
        <v>6.2990000000000004E-2</v>
      </c>
      <c r="N8" s="15">
        <v>0.23652999999999999</v>
      </c>
      <c r="O8" s="28"/>
      <c r="P8" s="30">
        <f>SUM(D8:O8)</f>
        <v>1.85869</v>
      </c>
    </row>
    <row r="9" spans="1:16" x14ac:dyDescent="0.25">
      <c r="D9" s="16"/>
      <c r="E9" s="15"/>
      <c r="F9" s="15"/>
      <c r="G9" s="15"/>
      <c r="H9" s="28"/>
      <c r="I9" s="31"/>
      <c r="J9" s="29"/>
      <c r="K9" s="28"/>
      <c r="L9" s="28"/>
      <c r="M9" s="28"/>
      <c r="N9" s="15"/>
      <c r="O9" s="28"/>
      <c r="P9" s="30"/>
    </row>
    <row r="10" spans="1:16" x14ac:dyDescent="0.25">
      <c r="A10" s="3" t="s">
        <v>41</v>
      </c>
      <c r="D10" s="16"/>
      <c r="E10" s="15"/>
      <c r="F10" s="15"/>
      <c r="G10" s="15"/>
      <c r="H10" s="32"/>
      <c r="I10" s="28"/>
      <c r="J10" s="28"/>
      <c r="K10" s="28"/>
      <c r="L10" s="28"/>
      <c r="M10" s="28"/>
      <c r="N10" s="15"/>
      <c r="O10" s="28"/>
      <c r="P10" s="30"/>
    </row>
    <row r="11" spans="1:16" x14ac:dyDescent="0.25">
      <c r="B11" s="1" t="s">
        <v>9</v>
      </c>
      <c r="C11" s="13">
        <v>20</v>
      </c>
      <c r="D11" s="16"/>
      <c r="E11" s="15"/>
      <c r="F11" s="15"/>
      <c r="G11" s="15"/>
      <c r="H11" s="32"/>
      <c r="I11" s="28"/>
      <c r="J11" s="28"/>
      <c r="K11" s="28"/>
      <c r="L11" s="28"/>
      <c r="M11" s="28"/>
      <c r="N11" s="15"/>
      <c r="O11" s="28"/>
      <c r="P11" s="30"/>
    </row>
    <row r="12" spans="1:16" x14ac:dyDescent="0.25">
      <c r="B12" s="1" t="s">
        <v>10</v>
      </c>
      <c r="C12" s="13"/>
      <c r="D12" s="16">
        <v>0.35238999999999998</v>
      </c>
      <c r="E12" s="15">
        <v>-1.026E-2</v>
      </c>
      <c r="F12" s="15">
        <v>2.0799999999999998E-3</v>
      </c>
      <c r="G12" s="15">
        <v>5.5000000000000003E-4</v>
      </c>
      <c r="H12" s="28">
        <v>-2.0899999999999998E-3</v>
      </c>
      <c r="I12" s="28">
        <f>+I8</f>
        <v>0.41696999999999995</v>
      </c>
      <c r="J12" s="28">
        <v>0.66110000000000002</v>
      </c>
      <c r="K12" s="28">
        <v>1.172E-2</v>
      </c>
      <c r="L12" s="28">
        <v>-1.0120000000000001E-2</v>
      </c>
      <c r="M12" s="28">
        <f>+M8</f>
        <v>6.2990000000000004E-2</v>
      </c>
      <c r="N12" s="15">
        <v>0.23643</v>
      </c>
      <c r="O12" s="28"/>
      <c r="P12" s="30">
        <f>SUM(D12:O12)</f>
        <v>1.72176</v>
      </c>
    </row>
    <row r="13" spans="1:16" x14ac:dyDescent="0.25">
      <c r="C13" s="13"/>
      <c r="D13" s="16"/>
      <c r="E13" s="15"/>
      <c r="F13" s="15"/>
      <c r="G13" s="15"/>
      <c r="H13" s="28"/>
      <c r="I13" s="28"/>
      <c r="J13" s="28"/>
      <c r="K13" s="28"/>
      <c r="L13" s="28"/>
      <c r="M13" s="28"/>
      <c r="N13" s="15"/>
      <c r="O13" s="28"/>
      <c r="P13" s="30"/>
    </row>
    <row r="14" spans="1:16" x14ac:dyDescent="0.25">
      <c r="A14" s="3" t="s">
        <v>42</v>
      </c>
      <c r="C14" s="13"/>
      <c r="D14" s="16"/>
      <c r="E14" s="15"/>
      <c r="F14" s="15"/>
      <c r="G14" s="15"/>
      <c r="H14" s="32"/>
      <c r="I14" s="28"/>
      <c r="J14" s="28"/>
      <c r="K14" s="28"/>
      <c r="L14" s="28"/>
      <c r="M14" s="28"/>
      <c r="N14" s="15"/>
      <c r="O14" s="28"/>
      <c r="P14" s="30"/>
    </row>
    <row r="15" spans="1:16" x14ac:dyDescent="0.25">
      <c r="B15" s="1" t="s">
        <v>9</v>
      </c>
      <c r="C15" s="13">
        <v>100</v>
      </c>
      <c r="D15" s="16"/>
      <c r="E15" s="15"/>
      <c r="F15" s="15"/>
      <c r="G15" s="15"/>
      <c r="H15" s="32"/>
      <c r="I15" s="28"/>
      <c r="J15" s="28"/>
      <c r="K15" s="28"/>
      <c r="L15" s="28"/>
      <c r="M15" s="28"/>
      <c r="N15" s="15"/>
      <c r="O15" s="28"/>
      <c r="P15" s="30"/>
    </row>
    <row r="16" spans="1:16" x14ac:dyDescent="0.25">
      <c r="B16" s="1" t="s">
        <v>11</v>
      </c>
      <c r="C16" s="13"/>
      <c r="D16" s="16">
        <v>0.26863999999999999</v>
      </c>
      <c r="E16" s="15">
        <v>-7.8899999999999994E-3</v>
      </c>
      <c r="F16" s="15">
        <v>1.4300000000000001E-3</v>
      </c>
      <c r="G16" s="15">
        <v>5.4000000000000001E-4</v>
      </c>
      <c r="H16" s="28">
        <v>-1.33E-3</v>
      </c>
      <c r="I16" s="28">
        <f>+I8</f>
        <v>0.41696999999999995</v>
      </c>
      <c r="J16" s="28">
        <v>0.64838776253701202</v>
      </c>
      <c r="K16" s="28">
        <v>8.1399999999999997E-3</v>
      </c>
      <c r="L16" s="28">
        <v>-4.9100000000000003E-3</v>
      </c>
      <c r="M16" s="28">
        <f>+M8</f>
        <v>6.2990000000000004E-2</v>
      </c>
      <c r="N16" s="15">
        <f>+N12</f>
        <v>0.23643</v>
      </c>
      <c r="O16" s="28"/>
      <c r="P16" s="30">
        <f>SUM(D16:O16)</f>
        <v>1.629397762537012</v>
      </c>
    </row>
    <row r="17" spans="1:16" x14ac:dyDescent="0.25">
      <c r="B17" s="1" t="s">
        <v>12</v>
      </c>
      <c r="C17" s="13"/>
      <c r="D17" s="16">
        <v>0.22241</v>
      </c>
      <c r="E17" s="15">
        <v>-6.5300000000000002E-3</v>
      </c>
      <c r="F17" s="15">
        <f>+F16</f>
        <v>1.4300000000000001E-3</v>
      </c>
      <c r="G17" s="15">
        <v>5.4000000000000001E-4</v>
      </c>
      <c r="H17" s="28">
        <f>+H16</f>
        <v>-1.33E-3</v>
      </c>
      <c r="I17" s="28">
        <f>+I16</f>
        <v>0.41696999999999995</v>
      </c>
      <c r="J17" s="29">
        <v>0.64838776253701202</v>
      </c>
      <c r="K17" s="28">
        <f>+K16</f>
        <v>8.1399999999999997E-3</v>
      </c>
      <c r="L17" s="28">
        <f>+L16</f>
        <v>-4.9100000000000003E-3</v>
      </c>
      <c r="M17" s="28">
        <f>+M16</f>
        <v>6.2990000000000004E-2</v>
      </c>
      <c r="N17" s="15">
        <f>+N16</f>
        <v>0.23643</v>
      </c>
      <c r="O17" s="28"/>
      <c r="P17" s="30">
        <f t="shared" ref="P17:P18" si="0">SUM(D17:O17)</f>
        <v>1.584527762537012</v>
      </c>
    </row>
    <row r="18" spans="1:16" x14ac:dyDescent="0.25">
      <c r="B18" s="1" t="s">
        <v>13</v>
      </c>
      <c r="C18" s="13"/>
      <c r="D18" s="16">
        <v>0.21543000000000001</v>
      </c>
      <c r="E18" s="15">
        <v>-6.3299999999999997E-3</v>
      </c>
      <c r="F18" s="15">
        <f>+F16</f>
        <v>1.4300000000000001E-3</v>
      </c>
      <c r="G18" s="15">
        <v>5.4000000000000001E-4</v>
      </c>
      <c r="H18" s="28">
        <f>+H16</f>
        <v>-1.33E-3</v>
      </c>
      <c r="I18" s="28">
        <f>+I16</f>
        <v>0.41696999999999995</v>
      </c>
      <c r="J18" s="29">
        <v>0.64838776253701202</v>
      </c>
      <c r="K18" s="28">
        <f>+K16</f>
        <v>8.1399999999999997E-3</v>
      </c>
      <c r="L18" s="28">
        <f>+L16</f>
        <v>-4.9100000000000003E-3</v>
      </c>
      <c r="M18" s="28">
        <f>+M16</f>
        <v>6.2990000000000004E-2</v>
      </c>
      <c r="N18" s="15">
        <f>+N16</f>
        <v>0.23643</v>
      </c>
      <c r="O18" s="28"/>
      <c r="P18" s="30">
        <f t="shared" si="0"/>
        <v>1.577747762537012</v>
      </c>
    </row>
    <row r="19" spans="1:16" x14ac:dyDescent="0.25">
      <c r="C19" s="13"/>
      <c r="D19" s="16"/>
      <c r="E19" s="15"/>
      <c r="F19" s="15"/>
      <c r="G19" s="15"/>
      <c r="H19" s="28"/>
      <c r="I19" s="28"/>
      <c r="J19" s="29"/>
      <c r="K19" s="28"/>
      <c r="L19" s="28"/>
      <c r="M19" s="28"/>
      <c r="N19" s="15"/>
      <c r="O19" s="28"/>
      <c r="P19" s="30"/>
    </row>
    <row r="20" spans="1:16" x14ac:dyDescent="0.25">
      <c r="A20" s="3" t="s">
        <v>43</v>
      </c>
      <c r="C20" s="13"/>
      <c r="D20" s="16"/>
      <c r="E20" s="15"/>
      <c r="F20" s="15"/>
      <c r="G20" s="15"/>
      <c r="H20" s="32"/>
      <c r="I20" s="28"/>
      <c r="J20" s="28"/>
      <c r="K20" s="28"/>
      <c r="L20" s="28"/>
      <c r="M20" s="28"/>
      <c r="N20" s="15"/>
      <c r="O20" s="28"/>
      <c r="P20" s="30"/>
    </row>
    <row r="21" spans="1:16" x14ac:dyDescent="0.25">
      <c r="B21" s="1" t="s">
        <v>9</v>
      </c>
      <c r="C21" s="13">
        <v>250</v>
      </c>
      <c r="D21" s="16"/>
      <c r="E21" s="15"/>
      <c r="F21" s="15"/>
      <c r="G21" s="15"/>
      <c r="H21" s="32"/>
      <c r="I21" s="28"/>
      <c r="J21" s="28"/>
      <c r="K21" s="28"/>
      <c r="L21" s="28"/>
      <c r="M21" s="28"/>
      <c r="N21" s="15"/>
      <c r="O21" s="28"/>
      <c r="P21" s="30"/>
    </row>
    <row r="22" spans="1:16" x14ac:dyDescent="0.25">
      <c r="B22" s="1" t="s">
        <v>14</v>
      </c>
      <c r="C22" s="13"/>
      <c r="D22" s="16">
        <v>0.21507999999999999</v>
      </c>
      <c r="E22" s="15">
        <v>-5.6899999999999997E-3</v>
      </c>
      <c r="F22" s="15">
        <v>1.06E-3</v>
      </c>
      <c r="G22" s="15">
        <v>5.0000000000000002E-5</v>
      </c>
      <c r="H22" s="28">
        <v>-1.1000000000000001E-3</v>
      </c>
      <c r="I22" s="28">
        <f>+I8</f>
        <v>0.41696999999999995</v>
      </c>
      <c r="J22" s="28">
        <v>0.64838776253701202</v>
      </c>
      <c r="K22" s="28">
        <v>5.3899999999999998E-3</v>
      </c>
      <c r="L22" s="28">
        <v>3.5029999999999999E-2</v>
      </c>
      <c r="M22" s="28">
        <f>+M8</f>
        <v>6.2990000000000004E-2</v>
      </c>
      <c r="N22" s="15">
        <f>+N12</f>
        <v>0.23643</v>
      </c>
      <c r="O22" s="28"/>
      <c r="P22" s="30">
        <f>SUM(D22:O22)</f>
        <v>1.6145977625370118</v>
      </c>
    </row>
    <row r="23" spans="1:16" x14ac:dyDescent="0.25">
      <c r="B23" s="1" t="s">
        <v>15</v>
      </c>
      <c r="C23" s="13"/>
      <c r="D23" s="16">
        <v>0.16871</v>
      </c>
      <c r="E23" s="15">
        <v>-4.47E-3</v>
      </c>
      <c r="F23" s="15">
        <f>+F22</f>
        <v>1.06E-3</v>
      </c>
      <c r="G23" s="15">
        <v>5.0000000000000002E-5</v>
      </c>
      <c r="H23" s="28">
        <f>+H22</f>
        <v>-1.1000000000000001E-3</v>
      </c>
      <c r="I23" s="28">
        <f>+I22</f>
        <v>0.41696999999999995</v>
      </c>
      <c r="J23" s="28">
        <v>0.64838776253701202</v>
      </c>
      <c r="K23" s="28">
        <f>+K22</f>
        <v>5.3899999999999998E-3</v>
      </c>
      <c r="L23" s="28">
        <f>+L22</f>
        <v>3.5029999999999999E-2</v>
      </c>
      <c r="M23" s="28">
        <f>+M22</f>
        <v>6.2990000000000004E-2</v>
      </c>
      <c r="N23" s="15">
        <f>+N22</f>
        <v>0.23643</v>
      </c>
      <c r="O23" s="28"/>
      <c r="P23" s="30">
        <f t="shared" ref="P23:P24" si="1">SUM(D23:O23)</f>
        <v>1.5694477625370118</v>
      </c>
    </row>
    <row r="24" spans="1:16" x14ac:dyDescent="0.25">
      <c r="B24" s="1" t="s">
        <v>16</v>
      </c>
      <c r="C24" s="13"/>
      <c r="D24" s="16">
        <v>5.4010000000000002E-2</v>
      </c>
      <c r="E24" s="15">
        <v>-1.4300000000000001E-3</v>
      </c>
      <c r="F24" s="15">
        <f>+F22</f>
        <v>1.06E-3</v>
      </c>
      <c r="G24" s="15">
        <v>5.0000000000000002E-5</v>
      </c>
      <c r="H24" s="28">
        <f>+H22</f>
        <v>-1.1000000000000001E-3</v>
      </c>
      <c r="I24" s="28">
        <f>+I22</f>
        <v>0.41696999999999995</v>
      </c>
      <c r="J24" s="28">
        <v>0.64838776253701202</v>
      </c>
      <c r="K24" s="28">
        <f>+K22</f>
        <v>5.3899999999999998E-3</v>
      </c>
      <c r="L24" s="28">
        <f>+L22</f>
        <v>3.5029999999999999E-2</v>
      </c>
      <c r="M24" s="28">
        <f>+M22</f>
        <v>6.2990000000000004E-2</v>
      </c>
      <c r="N24" s="15">
        <f>+N22</f>
        <v>0.23643</v>
      </c>
      <c r="O24" s="28"/>
      <c r="P24" s="30">
        <f t="shared" si="1"/>
        <v>1.4577877625370119</v>
      </c>
    </row>
    <row r="25" spans="1:16" x14ac:dyDescent="0.25">
      <c r="C25" s="13"/>
      <c r="D25" s="16"/>
      <c r="E25" s="15"/>
      <c r="F25" s="15"/>
      <c r="G25" s="15"/>
      <c r="H25" s="28"/>
      <c r="I25" s="28"/>
      <c r="J25" s="28"/>
      <c r="K25" s="28"/>
      <c r="L25" s="28"/>
      <c r="M25" s="28"/>
      <c r="N25" s="15"/>
      <c r="O25" s="28"/>
      <c r="P25" s="30"/>
    </row>
    <row r="26" spans="1:16" x14ac:dyDescent="0.25">
      <c r="A26" s="3" t="s">
        <v>44</v>
      </c>
      <c r="C26" s="13"/>
      <c r="D26" s="16"/>
      <c r="E26" s="15"/>
      <c r="F26" s="15"/>
      <c r="G26" s="15"/>
      <c r="H26" s="32"/>
      <c r="I26" s="28"/>
      <c r="J26" s="28"/>
      <c r="K26" s="28"/>
      <c r="L26" s="28"/>
      <c r="M26" s="28"/>
      <c r="N26" s="15"/>
      <c r="O26" s="28"/>
      <c r="P26" s="30"/>
    </row>
    <row r="27" spans="1:16" x14ac:dyDescent="0.25">
      <c r="B27" s="1" t="s">
        <v>9</v>
      </c>
      <c r="C27" s="13">
        <v>300</v>
      </c>
      <c r="D27" s="16"/>
      <c r="E27" s="15"/>
      <c r="F27" s="15"/>
      <c r="G27" s="15"/>
      <c r="H27" s="32"/>
      <c r="I27" s="28"/>
      <c r="J27" s="28"/>
      <c r="K27" s="28"/>
      <c r="L27" s="28"/>
      <c r="M27" s="28"/>
      <c r="N27" s="15"/>
      <c r="O27" s="28"/>
      <c r="P27" s="30"/>
    </row>
    <row r="28" spans="1:16" x14ac:dyDescent="0.25">
      <c r="B28" s="1" t="s">
        <v>17</v>
      </c>
      <c r="C28" s="13"/>
      <c r="D28" s="16">
        <v>0.12406</v>
      </c>
      <c r="E28" s="15">
        <v>-3.4099999999999998E-3</v>
      </c>
      <c r="F28" s="15">
        <v>5.8E-4</v>
      </c>
      <c r="G28" s="15">
        <v>3.0000000000000001E-5</v>
      </c>
      <c r="H28" s="28">
        <v>-4.0000000000000002E-4</v>
      </c>
      <c r="I28" s="28">
        <f>+I8</f>
        <v>0.41696999999999995</v>
      </c>
      <c r="J28" s="28">
        <v>0.63572000000000006</v>
      </c>
      <c r="K28" s="28">
        <v>2.9099999999999998E-3</v>
      </c>
      <c r="L28" s="28">
        <v>-2.5799999999999998E-3</v>
      </c>
      <c r="M28" s="28">
        <f>+M8</f>
        <v>6.2990000000000004E-2</v>
      </c>
      <c r="N28" s="15">
        <f>+N12</f>
        <v>0.23643</v>
      </c>
      <c r="O28" s="28"/>
      <c r="P28" s="30">
        <f>SUM(D28:O28)</f>
        <v>1.4733000000000001</v>
      </c>
    </row>
    <row r="29" spans="1:16" x14ac:dyDescent="0.25">
      <c r="B29" s="1" t="s">
        <v>18</v>
      </c>
      <c r="C29" s="13"/>
      <c r="D29" s="16">
        <v>4.6460000000000001E-2</v>
      </c>
      <c r="E29" s="15">
        <v>-1.2800000000000001E-3</v>
      </c>
      <c r="F29" s="15">
        <f>+F28</f>
        <v>5.8E-4</v>
      </c>
      <c r="G29" s="15">
        <v>3.0000000000000001E-5</v>
      </c>
      <c r="H29" s="28">
        <f>+H28</f>
        <v>-4.0000000000000002E-4</v>
      </c>
      <c r="I29" s="28">
        <f>+I28</f>
        <v>0.41696999999999995</v>
      </c>
      <c r="J29" s="29">
        <v>0.63572000000000006</v>
      </c>
      <c r="K29" s="28">
        <f>+K28</f>
        <v>2.9099999999999998E-3</v>
      </c>
      <c r="L29" s="28">
        <f>+L28</f>
        <v>-2.5799999999999998E-3</v>
      </c>
      <c r="M29" s="28">
        <f>+M16</f>
        <v>6.2990000000000004E-2</v>
      </c>
      <c r="N29" s="15">
        <f>+N28</f>
        <v>0.23643</v>
      </c>
      <c r="O29" s="28"/>
      <c r="P29" s="30">
        <f>SUM(D29:O29)</f>
        <v>1.3978299999999999</v>
      </c>
    </row>
    <row r="30" spans="1:16" x14ac:dyDescent="0.25">
      <c r="C30" s="13"/>
      <c r="D30" s="16"/>
      <c r="E30" s="15"/>
      <c r="F30" s="15"/>
      <c r="G30" s="15"/>
      <c r="H30" s="28"/>
      <c r="I30" s="28"/>
      <c r="J30" s="29"/>
      <c r="K30" s="28"/>
      <c r="L30" s="28"/>
      <c r="M30" s="28"/>
      <c r="N30" s="15"/>
      <c r="O30" s="28"/>
      <c r="P30" s="30"/>
    </row>
    <row r="31" spans="1:16" x14ac:dyDescent="0.25">
      <c r="A31" s="3" t="s">
        <v>45</v>
      </c>
      <c r="C31" s="13"/>
      <c r="D31" s="16"/>
      <c r="E31" s="15"/>
      <c r="F31" s="15"/>
      <c r="G31" s="15"/>
      <c r="H31" s="32"/>
      <c r="I31" s="28"/>
      <c r="J31" s="28"/>
      <c r="K31" s="28"/>
      <c r="L31" s="28"/>
      <c r="M31" s="28"/>
      <c r="N31" s="15"/>
      <c r="O31" s="28"/>
      <c r="P31" s="30"/>
    </row>
    <row r="32" spans="1:16" x14ac:dyDescent="0.25">
      <c r="B32" s="1" t="s">
        <v>19</v>
      </c>
      <c r="C32" s="13"/>
      <c r="D32" s="16"/>
      <c r="E32" s="15"/>
      <c r="F32" s="15"/>
      <c r="G32" s="15"/>
      <c r="H32" s="32"/>
      <c r="I32" s="28"/>
      <c r="J32" s="28"/>
      <c r="K32" s="28"/>
      <c r="L32" s="28"/>
      <c r="M32" s="28"/>
      <c r="N32" s="15"/>
      <c r="O32" s="28"/>
      <c r="P32" s="30"/>
    </row>
    <row r="33" spans="1:16" x14ac:dyDescent="0.25">
      <c r="B33" s="1" t="s">
        <v>20</v>
      </c>
      <c r="C33" s="13">
        <v>1000</v>
      </c>
      <c r="D33" s="16"/>
      <c r="E33" s="15"/>
      <c r="F33" s="15"/>
      <c r="G33" s="15"/>
      <c r="H33" s="32"/>
      <c r="I33" s="28"/>
      <c r="J33" s="28"/>
      <c r="K33" s="28"/>
      <c r="L33" s="28"/>
      <c r="M33" s="28"/>
      <c r="N33" s="15"/>
      <c r="O33" s="28"/>
      <c r="P33" s="30"/>
    </row>
    <row r="34" spans="1:16" x14ac:dyDescent="0.25">
      <c r="B34" s="1" t="s">
        <v>21</v>
      </c>
      <c r="C34" s="13"/>
      <c r="D34" s="16">
        <v>1.1000000000000001E-3</v>
      </c>
      <c r="E34" s="15"/>
      <c r="F34" s="15"/>
      <c r="G34" s="15"/>
      <c r="H34" s="32"/>
      <c r="I34" s="28"/>
      <c r="J34" s="28"/>
      <c r="K34" s="28"/>
      <c r="L34" s="28"/>
      <c r="M34" s="28"/>
      <c r="N34" s="15"/>
      <c r="O34" s="28"/>
      <c r="P34" s="30">
        <f>SUM(D34:M34)</f>
        <v>1.1000000000000001E-3</v>
      </c>
    </row>
    <row r="35" spans="1:16" x14ac:dyDescent="0.25">
      <c r="B35" s="1" t="s">
        <v>22</v>
      </c>
      <c r="C35" s="13"/>
      <c r="D35" s="16">
        <v>5.1500000000000004E-2</v>
      </c>
      <c r="E35" s="15">
        <v>-3.2299999999999998E-3</v>
      </c>
      <c r="F35" s="15">
        <v>2.4000000000000001E-4</v>
      </c>
      <c r="G35" s="15">
        <v>0</v>
      </c>
      <c r="H35" s="28">
        <v>-2.3000000000000001E-4</v>
      </c>
      <c r="I35" s="28">
        <f>+'[1]WA Rates PGA 11-1-20'!Y30</f>
        <v>0</v>
      </c>
      <c r="J35" s="28">
        <v>0</v>
      </c>
      <c r="K35" s="28">
        <v>9.5E-4</v>
      </c>
      <c r="L35" s="28">
        <f>+'[1]WA Rates PGA 11-1-20'!AA30</f>
        <v>0</v>
      </c>
      <c r="M35" s="28">
        <f>+'[1]WA Rates PGA 11-1-20'!AE30</f>
        <v>0</v>
      </c>
      <c r="N35" s="15">
        <f>+N12</f>
        <v>0.23643</v>
      </c>
      <c r="O35" s="28"/>
      <c r="P35" s="30">
        <f>SUM(D35:O35)</f>
        <v>0.28566000000000003</v>
      </c>
    </row>
    <row r="36" spans="1:16" x14ac:dyDescent="0.25">
      <c r="B36" s="1" t="s">
        <v>23</v>
      </c>
      <c r="C36" s="13"/>
      <c r="D36" s="16">
        <v>2.0920000000000001E-2</v>
      </c>
      <c r="E36" s="15">
        <v>-1.31E-3</v>
      </c>
      <c r="F36" s="15">
        <f>+F35</f>
        <v>2.4000000000000001E-4</v>
      </c>
      <c r="G36" s="15">
        <v>0</v>
      </c>
      <c r="H36" s="28">
        <f>+H35</f>
        <v>-2.3000000000000001E-4</v>
      </c>
      <c r="I36" s="28"/>
      <c r="J36" s="28"/>
      <c r="K36" s="28">
        <f>+K35</f>
        <v>9.5E-4</v>
      </c>
      <c r="L36" s="28"/>
      <c r="M36" s="28"/>
      <c r="N36" s="15">
        <f>+N35</f>
        <v>0.23643</v>
      </c>
      <c r="O36" s="28"/>
      <c r="P36" s="30">
        <f t="shared" ref="P36:P38" si="2">SUM(D36:O36)</f>
        <v>0.25700000000000001</v>
      </c>
    </row>
    <row r="37" spans="1:16" x14ac:dyDescent="0.25">
      <c r="B37" s="1" t="s">
        <v>23</v>
      </c>
      <c r="C37" s="13"/>
      <c r="D37" s="16">
        <v>1.4029999999999999E-2</v>
      </c>
      <c r="E37" s="15">
        <v>-8.8000000000000003E-4</v>
      </c>
      <c r="F37" s="15">
        <f>+F35</f>
        <v>2.4000000000000001E-4</v>
      </c>
      <c r="G37" s="15">
        <v>0</v>
      </c>
      <c r="H37" s="28">
        <f>+H35</f>
        <v>-2.3000000000000001E-4</v>
      </c>
      <c r="I37" s="28"/>
      <c r="J37" s="28"/>
      <c r="K37" s="28">
        <f>+K35</f>
        <v>9.5E-4</v>
      </c>
      <c r="L37" s="28"/>
      <c r="M37" s="28"/>
      <c r="N37" s="15">
        <f>+N35</f>
        <v>0.23643</v>
      </c>
      <c r="O37" s="28"/>
      <c r="P37" s="30">
        <f t="shared" si="2"/>
        <v>0.25053999999999998</v>
      </c>
    </row>
    <row r="38" spans="1:16" x14ac:dyDescent="0.25">
      <c r="B38" s="1" t="s">
        <v>24</v>
      </c>
      <c r="C38" s="13"/>
      <c r="D38" s="16">
        <v>8.4200000000000004E-3</v>
      </c>
      <c r="E38" s="15">
        <v>-5.2999999999999998E-4</v>
      </c>
      <c r="F38" s="15">
        <f>+F35</f>
        <v>2.4000000000000001E-4</v>
      </c>
      <c r="G38" s="15">
        <v>0</v>
      </c>
      <c r="H38" s="28">
        <f>+H35</f>
        <v>-2.3000000000000001E-4</v>
      </c>
      <c r="I38" s="28"/>
      <c r="J38" s="28"/>
      <c r="K38" s="28">
        <f>+K35</f>
        <v>9.5E-4</v>
      </c>
      <c r="L38" s="28"/>
      <c r="M38" s="28"/>
      <c r="N38" s="15">
        <f>+N35</f>
        <v>0.23643</v>
      </c>
      <c r="O38" s="28"/>
      <c r="P38" s="30">
        <f t="shared" si="2"/>
        <v>0.24528</v>
      </c>
    </row>
    <row r="39" spans="1:16" x14ac:dyDescent="0.25">
      <c r="C39" s="13"/>
      <c r="D39" s="14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30"/>
    </row>
    <row r="40" spans="1:16" x14ac:dyDescent="0.25">
      <c r="A40" s="3" t="s">
        <v>25</v>
      </c>
      <c r="D40" s="12"/>
      <c r="E40" s="26"/>
      <c r="F40" s="26"/>
      <c r="G40" s="33"/>
      <c r="H40" s="34"/>
      <c r="I40" s="34"/>
      <c r="J40" s="34"/>
      <c r="K40" s="34"/>
      <c r="L40" s="34"/>
      <c r="M40" s="34"/>
      <c r="N40" s="18"/>
      <c r="O40" s="18"/>
      <c r="P40" s="30"/>
    </row>
    <row r="41" spans="1:16" x14ac:dyDescent="0.25">
      <c r="B41" s="1" t="s">
        <v>19</v>
      </c>
      <c r="D41" s="12"/>
      <c r="E41" s="26"/>
      <c r="F41" s="26"/>
      <c r="G41" s="34"/>
      <c r="H41" s="34"/>
      <c r="I41" s="34"/>
      <c r="J41" s="34"/>
      <c r="K41" s="34"/>
      <c r="L41" s="34"/>
      <c r="M41" s="34"/>
      <c r="N41" s="18"/>
      <c r="O41" s="18"/>
      <c r="P41" s="30"/>
    </row>
    <row r="42" spans="1:16" ht="15" customHeight="1" x14ac:dyDescent="0.25">
      <c r="B42" s="1" t="s">
        <v>20</v>
      </c>
      <c r="C42" s="19">
        <v>5135</v>
      </c>
      <c r="D42" s="12"/>
      <c r="E42" s="26"/>
      <c r="F42" s="26"/>
      <c r="G42" s="34"/>
      <c r="H42" s="34"/>
      <c r="I42" s="34"/>
      <c r="J42" s="34"/>
      <c r="K42" s="34"/>
      <c r="L42" s="34"/>
      <c r="M42" s="34"/>
      <c r="N42" s="18"/>
      <c r="O42" s="18"/>
      <c r="P42" s="30"/>
    </row>
    <row r="43" spans="1:16" x14ac:dyDescent="0.25">
      <c r="B43" s="1" t="s">
        <v>21</v>
      </c>
      <c r="D43" s="16">
        <v>1.1000000000000001E-3</v>
      </c>
      <c r="E43" s="15"/>
      <c r="F43" s="26"/>
      <c r="G43" s="34"/>
      <c r="H43" s="34"/>
      <c r="I43" s="34"/>
      <c r="J43" s="34"/>
      <c r="K43" s="34"/>
      <c r="L43" s="34"/>
      <c r="M43" s="34"/>
      <c r="N43" s="18"/>
      <c r="O43" s="18"/>
      <c r="P43" s="30">
        <f>SUM(D43:M43)</f>
        <v>1.1000000000000001E-3</v>
      </c>
    </row>
    <row r="44" spans="1:16" x14ac:dyDescent="0.25">
      <c r="B44" s="1" t="s">
        <v>22</v>
      </c>
      <c r="D44" s="16">
        <v>5.1500000000000004E-2</v>
      </c>
      <c r="E44" s="15">
        <v>-3.2299999999999998E-3</v>
      </c>
      <c r="F44" s="15">
        <v>2.4000000000000001E-4</v>
      </c>
      <c r="G44" s="26"/>
      <c r="H44" s="28">
        <v>-2.3000000000000001E-4</v>
      </c>
      <c r="I44" s="34"/>
      <c r="J44" s="26"/>
      <c r="K44" s="28">
        <v>9.5E-4</v>
      </c>
      <c r="L44" s="34"/>
      <c r="M44" s="34"/>
      <c r="N44" s="18"/>
      <c r="O44" s="28">
        <v>2.1000000000000001E-4</v>
      </c>
      <c r="P44" s="30">
        <f>SUM(D44:O44)</f>
        <v>4.9440000000000005E-2</v>
      </c>
    </row>
    <row r="45" spans="1:16" x14ac:dyDescent="0.25">
      <c r="B45" s="1" t="s">
        <v>23</v>
      </c>
      <c r="D45" s="16">
        <v>2.0920000000000001E-2</v>
      </c>
      <c r="E45" s="15">
        <v>-1.31E-3</v>
      </c>
      <c r="F45" s="15">
        <v>2.4000000000000001E-4</v>
      </c>
      <c r="G45" s="26"/>
      <c r="H45" s="28">
        <v>-2.3000000000000001E-4</v>
      </c>
      <c r="I45" s="26"/>
      <c r="J45" s="26"/>
      <c r="K45" s="28">
        <v>9.5E-4</v>
      </c>
      <c r="L45" s="26"/>
      <c r="M45" s="26"/>
      <c r="N45" s="18"/>
      <c r="O45" s="28">
        <v>2.1000000000000001E-4</v>
      </c>
      <c r="P45" s="30">
        <f>SUM(D45:O45)</f>
        <v>2.078E-2</v>
      </c>
    </row>
    <row r="46" spans="1:16" x14ac:dyDescent="0.25">
      <c r="B46" s="1" t="s">
        <v>23</v>
      </c>
      <c r="D46" s="16">
        <v>1.4029999999999999E-2</v>
      </c>
      <c r="E46" s="15">
        <v>-8.8000000000000003E-4</v>
      </c>
      <c r="F46" s="15">
        <v>2.4000000000000001E-4</v>
      </c>
      <c r="G46" s="26"/>
      <c r="H46" s="28">
        <v>-2.3000000000000001E-4</v>
      </c>
      <c r="I46" s="26"/>
      <c r="J46" s="26"/>
      <c r="K46" s="28">
        <v>9.5E-4</v>
      </c>
      <c r="L46" s="26"/>
      <c r="M46" s="26"/>
      <c r="N46" s="18"/>
      <c r="O46" s="28">
        <v>2.1000000000000001E-4</v>
      </c>
      <c r="P46" s="30">
        <f>SUM(D46:O46)</f>
        <v>1.4319999999999999E-2</v>
      </c>
    </row>
    <row r="47" spans="1:16" ht="15.75" thickBot="1" x14ac:dyDescent="0.3">
      <c r="B47" s="1" t="s">
        <v>24</v>
      </c>
      <c r="D47" s="20">
        <v>8.4200000000000004E-3</v>
      </c>
      <c r="E47" s="21">
        <v>-5.2999999999999998E-4</v>
      </c>
      <c r="F47" s="21">
        <v>2.4000000000000001E-4</v>
      </c>
      <c r="G47" s="22"/>
      <c r="H47" s="23">
        <v>-2.3000000000000001E-4</v>
      </c>
      <c r="I47" s="22"/>
      <c r="J47" s="22"/>
      <c r="K47" s="23">
        <v>9.5E-4</v>
      </c>
      <c r="L47" s="22"/>
      <c r="M47" s="22"/>
      <c r="N47" s="24"/>
      <c r="O47" s="23">
        <v>2.1000000000000001E-4</v>
      </c>
      <c r="P47" s="35">
        <f>SUM(D47:O47)</f>
        <v>9.0600000000000021E-3</v>
      </c>
    </row>
    <row r="50" spans="4:5" x14ac:dyDescent="0.25">
      <c r="D50" s="17" t="s">
        <v>26</v>
      </c>
      <c r="E50" s="1" t="s">
        <v>27</v>
      </c>
    </row>
    <row r="51" spans="4:5" x14ac:dyDescent="0.25">
      <c r="E51" s="1" t="s">
        <v>28</v>
      </c>
    </row>
    <row r="52" spans="4:5" x14ac:dyDescent="0.25">
      <c r="E52" s="1" t="s">
        <v>29</v>
      </c>
    </row>
    <row r="53" spans="4:5" x14ac:dyDescent="0.25">
      <c r="E53" s="1" t="s">
        <v>30</v>
      </c>
    </row>
    <row r="54" spans="4:5" x14ac:dyDescent="0.25">
      <c r="E54" s="1" t="s">
        <v>31</v>
      </c>
    </row>
  </sheetData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CCA-PP 06-01-25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Gresham, Maryalice</dc:creator>
  <cp:lastModifiedBy>Gresham, Maryalice</cp:lastModifiedBy>
  <dcterms:created xsi:type="dcterms:W3CDTF">2025-05-06T20:27:14Z</dcterms:created>
  <dcterms:modified xsi:type="dcterms:W3CDTF">2025-05-06T22:22:33Z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2025-05-06T20:34:38Z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55847362-fbb8-4d5a-b2f7-c37f999654d9</vt:lpwstr>
  </property>
  <property fmtid="{D5CDD505-2E9C-101B-9397-08002B2CF9AE}" pid="8" name="MSIP_Label_1da8032d-c4fe-48b8-9054-92634c9ea061_ContentBits">
    <vt:lpwstr>0</vt:lpwstr>
  </property>
  <property fmtid="{D5CDD505-2E9C-101B-9397-08002B2CF9AE}" pid="9" name="MSIP_Label_1da8032d-c4fe-48b8-9054-92634c9ea061_Tag">
    <vt:lpwstr>10, 3, 0, 1</vt:lpwstr>
  </property>
</Properties>
</file>